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6800" windowHeight="21140" tabRatio="500"/>
  </bookViews>
  <sheets>
    <sheet name="Sheet5" sheetId="5"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L43" i="5" l="1" a="1"/>
  <c r="L43" i="5"/>
  <c r="M43" i="5"/>
  <c r="L44" i="5"/>
  <c r="M44" i="5"/>
  <c r="L45" i="5"/>
  <c r="M45" i="5"/>
  <c r="L46" i="5"/>
  <c r="M46" i="5"/>
  <c r="L47" i="5"/>
  <c r="M47" i="5"/>
  <c r="R19" i="5"/>
  <c r="Q19" i="5"/>
  <c r="P19" i="5"/>
  <c r="O19" i="5"/>
  <c r="N19" i="5"/>
  <c r="N18" i="5"/>
  <c r="I3" i="5"/>
  <c r="G3" i="5"/>
  <c r="J3" i="5"/>
  <c r="K3" i="5"/>
  <c r="L3" i="5"/>
  <c r="C14" i="5"/>
  <c r="C15" i="5"/>
  <c r="D14" i="5"/>
  <c r="D15" i="5"/>
</calcChain>
</file>

<file path=xl/sharedStrings.xml><?xml version="1.0" encoding="utf-8"?>
<sst xmlns="http://schemas.openxmlformats.org/spreadsheetml/2006/main" count="47" uniqueCount="43">
  <si>
    <t># Absences</t>
  </si>
  <si>
    <t>Exam Grade</t>
  </si>
  <si>
    <t>X</t>
  </si>
  <si>
    <t>Y</t>
  </si>
  <si>
    <t>Student</t>
  </si>
  <si>
    <t>r</t>
  </si>
  <si>
    <t>N</t>
  </si>
  <si>
    <t>t</t>
  </si>
  <si>
    <t>p</t>
  </si>
  <si>
    <t>Student01</t>
  </si>
  <si>
    <t>Student02</t>
  </si>
  <si>
    <t>Student03</t>
  </si>
  <si>
    <t>Student04</t>
  </si>
  <si>
    <t>Student05</t>
  </si>
  <si>
    <t>Student06</t>
  </si>
  <si>
    <t>Student07</t>
  </si>
  <si>
    <t>Student08</t>
  </si>
  <si>
    <t>Student09</t>
  </si>
  <si>
    <t>Student10</t>
  </si>
  <si>
    <t>mean:</t>
  </si>
  <si>
    <t>standard deviation:</t>
  </si>
  <si>
    <t>df</t>
  </si>
  <si>
    <t>intercept:</t>
  </si>
  <si>
    <t>slope:</t>
  </si>
  <si>
    <t>Regression</t>
  </si>
  <si>
    <t>Pearson's correlation coefficient</t>
  </si>
  <si>
    <r>
      <t xml:space="preserve">"How is the significance of a correlation coefficient computed?
 </t>
    </r>
    <r>
      <rPr>
        <sz val="12"/>
        <color theme="1"/>
        <rFont val="Arial"/>
      </rPr>
      <t>◦</t>
    </r>
    <r>
      <rPr>
        <sz val="12"/>
        <color theme="1"/>
        <rFont val="Calibri"/>
        <family val="2"/>
        <scheme val="minor"/>
      </rPr>
      <t xml:space="preserve"> Significance of r
One tests the hypothesis that the correlation is zero (p = 0) using this formula: t = [r*SQRT(n-2)]/[SQRT(1-r2)] 
where r is the absolute value of the correlation coefficient and n is sample size, and where one looks up the t value in a table of the distribution of t, for (n - 2) degrees of freedom. If the computed t value is as high or higher than the table t value, then the researcher concludes the correlation is significant (that is, significantly different from 0). In practice, most computer programs compute the significance of correlation for the researcher without need for manual methods. By default, the test is two-tailed."  G David Garson, ~2006</t>
    </r>
  </si>
  <si>
    <t>se</t>
  </si>
  <si>
    <t>To make a scatterplot, select cells C2:D12 and do a "marked scatter chart".</t>
  </si>
  <si>
    <t>You'll have to mess around with the chart options to format it.</t>
  </si>
  <si>
    <t>Linear trendline added to scatterplot.</t>
  </si>
  <si>
    <t>Slope</t>
  </si>
  <si>
    <t>Intercept</t>
  </si>
  <si>
    <t>output of =LINEST() function.  had to be entered by selecting all 10 cells and entering it as an array function.  (hold down shit-control when hit enter on Windows, hold down Command when hit enter on Mac)</t>
  </si>
  <si>
    <t>F</t>
  </si>
  <si>
    <t>SSresid</t>
  </si>
  <si>
    <t>r^2</t>
  </si>
  <si>
    <t>SSregression</t>
  </si>
  <si>
    <t>slope value</t>
  </si>
  <si>
    <t>intercept value</t>
  </si>
  <si>
    <t>SE slope</t>
  </si>
  <si>
    <t>SE intercept</t>
  </si>
  <si>
    <t>SEy?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</si>
</sst>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sz val="12"/>
      <color theme="1"/>
      <name val="Calibri"/>
      <family val="2"/>
      <scheme val="minor"/>
    </font>
    <font>
      <sz val="16"/>
      <color theme="1"/>
      <name val="Calibri"/>
      <scheme val="minor"/>
    </font>
    <font>
      <u/>
      <sz val="12"/>
      <color theme="10"/>
      <name val="Calibri"/>
      <family val="2"/>
      <scheme val="minor"/>
    </font>
    <font>
      <u/>
      <sz val="12"/>
      <color theme="11"/>
      <name val="Calibri"/>
      <family val="2"/>
      <scheme val="minor"/>
    </font>
    <font>
      <i/>
      <sz val="16"/>
      <color theme="1"/>
      <name val="Calibri"/>
      <scheme val="minor"/>
    </font>
    <font>
      <b/>
      <sz val="16"/>
      <color theme="1"/>
      <name val="Calibri"/>
      <scheme val="minor"/>
    </font>
    <font>
      <sz val="12"/>
      <color theme="1"/>
      <name val="Arial"/>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xf numFmtId="0" fontId="2" fillId="0" borderId="0" xfId="0" applyFont="1" applyAlignment="1">
      <alignment horizontal="right"/>
    </xf>
    <xf numFmtId="0" fontId="2" fillId="0" borderId="6" xfId="0" applyFont="1" applyBorder="1"/>
    <xf numFmtId="0" fontId="2" fillId="0" borderId="0" xfId="0" applyFont="1" applyBorder="1" applyAlignment="1">
      <alignment horizontal="center"/>
    </xf>
    <xf numFmtId="0" fontId="2" fillId="0" borderId="8" xfId="0" applyFont="1" applyBorder="1"/>
    <xf numFmtId="0" fontId="2" fillId="0" borderId="0" xfId="0" applyFont="1" applyFill="1" applyAlignment="1">
      <alignment horizontal="center"/>
    </xf>
    <xf numFmtId="0" fontId="2" fillId="0" borderId="2" xfId="0" applyFont="1" applyFill="1" applyBorder="1" applyAlignment="1">
      <alignment horizontal="center"/>
    </xf>
    <xf numFmtId="2" fontId="2" fillId="0" borderId="2" xfId="0" applyNumberFormat="1" applyFont="1" applyFill="1" applyBorder="1" applyAlignment="1">
      <alignment horizontal="center"/>
    </xf>
    <xf numFmtId="0" fontId="2" fillId="0" borderId="2" xfId="0" applyFont="1" applyFill="1" applyBorder="1"/>
    <xf numFmtId="0" fontId="5" fillId="0" borderId="0" xfId="0" applyFont="1" applyAlignment="1">
      <alignment horizontal="center"/>
    </xf>
    <xf numFmtId="0" fontId="6" fillId="0" borderId="3" xfId="0" applyFont="1" applyBorder="1"/>
    <xf numFmtId="0" fontId="2" fillId="0" borderId="4" xfId="0" applyFont="1" applyBorder="1"/>
    <xf numFmtId="0" fontId="2" fillId="0" borderId="5" xfId="0" applyFont="1" applyBorder="1"/>
    <xf numFmtId="0" fontId="2" fillId="0" borderId="0" xfId="0" applyFont="1" applyBorder="1"/>
    <xf numFmtId="0" fontId="2" fillId="0" borderId="7" xfId="0" applyFont="1" applyBorder="1"/>
    <xf numFmtId="0" fontId="2" fillId="0" borderId="0" xfId="0" applyFont="1" applyBorder="1" applyAlignment="1">
      <alignment horizontal="right"/>
    </xf>
    <xf numFmtId="0" fontId="2" fillId="0" borderId="9" xfId="0" applyFont="1" applyBorder="1"/>
    <xf numFmtId="0" fontId="2" fillId="0" borderId="0" xfId="0" applyFont="1" applyFill="1" applyBorder="1"/>
    <xf numFmtId="0" fontId="5" fillId="0" borderId="0" xfId="0" applyFont="1" applyBorder="1" applyAlignment="1">
      <alignment horizontal="center"/>
    </xf>
    <xf numFmtId="0" fontId="6" fillId="0" borderId="0" xfId="0" applyFont="1" applyAlignment="1">
      <alignment wrapText="1"/>
    </xf>
    <xf numFmtId="0" fontId="0" fillId="0" borderId="0" xfId="0" applyFont="1" applyAlignment="1">
      <alignment horizontal="left" vertical="top" wrapText="1"/>
    </xf>
    <xf numFmtId="0" fontId="5" fillId="0" borderId="0" xfId="0" applyFont="1"/>
    <xf numFmtId="0" fontId="5" fillId="0" borderId="0" xfId="0" applyFont="1" applyBorder="1"/>
  </cellXfs>
  <cellStyles count="7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scatterChart>
        <c:scatterStyle val="lineMarker"/>
        <c:varyColors val="0"/>
        <c:ser>
          <c:idx val="0"/>
          <c:order val="0"/>
          <c:tx>
            <c:strRef>
              <c:f>Sheet5!$D$2</c:f>
              <c:strCache>
                <c:ptCount val="1"/>
                <c:pt idx="0">
                  <c:v>Exam Grade</c:v>
                </c:pt>
              </c:strCache>
            </c:strRef>
          </c:tx>
          <c:spPr>
            <a:ln w="47625">
              <a:noFill/>
            </a:ln>
            <a:effectLst/>
          </c:spPr>
          <c:marker>
            <c:symbol val="diamond"/>
            <c:size val="11"/>
            <c:spPr>
              <a:solidFill>
                <a:schemeClr val="tx1"/>
              </a:solidFill>
              <a:ln>
                <a:noFill/>
              </a:ln>
              <a:effectLst/>
            </c:spPr>
          </c:marker>
          <c:trendline>
            <c:trendlineType val="linear"/>
            <c:forward val="2.0"/>
            <c:dispRSqr val="0"/>
            <c:dispEq val="1"/>
            <c:trendlineLbl>
              <c:layout/>
              <c:numFmt formatCode="General" sourceLinked="0"/>
            </c:trendlineLbl>
          </c:trendline>
          <c:xVal>
            <c:numRef>
              <c:f>Sheet5!$C$3:$C$12</c:f>
              <c:numCache>
                <c:formatCode>General</c:formatCode>
                <c:ptCount val="10"/>
                <c:pt idx="0">
                  <c:v>4.0</c:v>
                </c:pt>
                <c:pt idx="1">
                  <c:v>2.0</c:v>
                </c:pt>
                <c:pt idx="2">
                  <c:v>2.0</c:v>
                </c:pt>
                <c:pt idx="3">
                  <c:v>3.0</c:v>
                </c:pt>
                <c:pt idx="4">
                  <c:v>1.0</c:v>
                </c:pt>
                <c:pt idx="5">
                  <c:v>0.0</c:v>
                </c:pt>
                <c:pt idx="6">
                  <c:v>4.0</c:v>
                </c:pt>
                <c:pt idx="7">
                  <c:v>8.0</c:v>
                </c:pt>
                <c:pt idx="8">
                  <c:v>7.0</c:v>
                </c:pt>
                <c:pt idx="9">
                  <c:v>3.0</c:v>
                </c:pt>
              </c:numCache>
            </c:numRef>
          </c:xVal>
          <c:yVal>
            <c:numRef>
              <c:f>Sheet5!$D$3:$D$12</c:f>
              <c:numCache>
                <c:formatCode>General</c:formatCode>
                <c:ptCount val="10"/>
                <c:pt idx="0">
                  <c:v>82.0</c:v>
                </c:pt>
                <c:pt idx="1">
                  <c:v>98.0</c:v>
                </c:pt>
                <c:pt idx="2">
                  <c:v>76.0</c:v>
                </c:pt>
                <c:pt idx="3">
                  <c:v>68.0</c:v>
                </c:pt>
                <c:pt idx="4">
                  <c:v>84.0</c:v>
                </c:pt>
                <c:pt idx="5">
                  <c:v>99.0</c:v>
                </c:pt>
                <c:pt idx="6">
                  <c:v>67.0</c:v>
                </c:pt>
                <c:pt idx="7">
                  <c:v>58.0</c:v>
                </c:pt>
                <c:pt idx="8">
                  <c:v>50.0</c:v>
                </c:pt>
                <c:pt idx="9">
                  <c:v>78.0</c:v>
                </c:pt>
              </c:numCache>
            </c:numRef>
          </c:yVal>
          <c:smooth val="0"/>
        </c:ser>
        <c:dLbls>
          <c:showLegendKey val="0"/>
          <c:showVal val="0"/>
          <c:showCatName val="0"/>
          <c:showSerName val="0"/>
          <c:showPercent val="0"/>
          <c:showBubbleSize val="0"/>
        </c:dLbls>
        <c:axId val="-2096431208"/>
        <c:axId val="-2096425768"/>
      </c:scatterChart>
      <c:valAx>
        <c:axId val="-2096431208"/>
        <c:scaling>
          <c:orientation val="minMax"/>
          <c:max val="10.0"/>
        </c:scaling>
        <c:delete val="0"/>
        <c:axPos val="b"/>
        <c:title>
          <c:tx>
            <c:rich>
              <a:bodyPr/>
              <a:lstStyle/>
              <a:p>
                <a:pPr>
                  <a:defRPr/>
                </a:pPr>
                <a:r>
                  <a:rPr lang="en-US"/>
                  <a:t>Number of Absences</a:t>
                </a:r>
              </a:p>
            </c:rich>
          </c:tx>
          <c:layout/>
          <c:overlay val="0"/>
        </c:title>
        <c:numFmt formatCode="General" sourceLinked="1"/>
        <c:majorTickMark val="out"/>
        <c:minorTickMark val="none"/>
        <c:tickLblPos val="nextTo"/>
        <c:crossAx val="-2096425768"/>
        <c:crosses val="autoZero"/>
        <c:crossBetween val="midCat"/>
      </c:valAx>
      <c:valAx>
        <c:axId val="-2096425768"/>
        <c:scaling>
          <c:orientation val="minMax"/>
          <c:max val="100.0"/>
        </c:scaling>
        <c:delete val="0"/>
        <c:axPos val="l"/>
        <c:title>
          <c:tx>
            <c:rich>
              <a:bodyPr rot="-5400000" vert="horz"/>
              <a:lstStyle/>
              <a:p>
                <a:pPr>
                  <a:defRPr/>
                </a:pPr>
                <a:r>
                  <a:rPr lang="en-US"/>
                  <a:t>Exam Grade	</a:t>
                </a:r>
              </a:p>
            </c:rich>
          </c:tx>
          <c:layout/>
          <c:overlay val="0"/>
        </c:title>
        <c:numFmt formatCode="General" sourceLinked="1"/>
        <c:majorTickMark val="out"/>
        <c:minorTickMark val="none"/>
        <c:tickLblPos val="nextTo"/>
        <c:crossAx val="-2096431208"/>
        <c:crosses val="autoZero"/>
        <c:crossBetween val="midCat"/>
      </c:valAx>
      <c:spPr>
        <a:ln>
          <a:solidFill>
            <a:schemeClr val="tx1"/>
          </a:solidFill>
        </a:ln>
      </c:spPr>
    </c:plotArea>
    <c:plotVisOnly val="1"/>
    <c:dispBlanksAs val="gap"/>
    <c:showDLblsOverMax val="0"/>
  </c:chart>
  <c:spPr>
    <a:ln>
      <a:noFill/>
    </a:ln>
  </c:spPr>
  <c:txPr>
    <a:bodyPr/>
    <a:lstStyle/>
    <a:p>
      <a:pPr>
        <a:defRPr sz="1400">
          <a:latin typeface="Helvetica"/>
          <a:cs typeface="Helvetica"/>
        </a:defRPr>
      </a:pPr>
      <a:endParaRPr lang="en-US"/>
    </a:p>
  </c:txPr>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scatterChart>
        <c:scatterStyle val="lineMarker"/>
        <c:varyColors val="0"/>
        <c:ser>
          <c:idx val="0"/>
          <c:order val="0"/>
          <c:tx>
            <c:strRef>
              <c:f>Sheet5!$D$2</c:f>
              <c:strCache>
                <c:ptCount val="1"/>
                <c:pt idx="0">
                  <c:v>Exam Grade</c:v>
                </c:pt>
              </c:strCache>
            </c:strRef>
          </c:tx>
          <c:spPr>
            <a:ln w="47625">
              <a:noFill/>
            </a:ln>
            <a:effectLst/>
          </c:spPr>
          <c:marker>
            <c:symbol val="diamond"/>
            <c:size val="11"/>
            <c:spPr>
              <a:solidFill>
                <a:schemeClr val="tx1"/>
              </a:solidFill>
              <a:ln>
                <a:noFill/>
              </a:ln>
              <a:effectLst/>
            </c:spPr>
          </c:marker>
          <c:xVal>
            <c:numRef>
              <c:f>Sheet5!$C$3:$C$12</c:f>
              <c:numCache>
                <c:formatCode>General</c:formatCode>
                <c:ptCount val="10"/>
                <c:pt idx="0">
                  <c:v>4.0</c:v>
                </c:pt>
                <c:pt idx="1">
                  <c:v>2.0</c:v>
                </c:pt>
                <c:pt idx="2">
                  <c:v>2.0</c:v>
                </c:pt>
                <c:pt idx="3">
                  <c:v>3.0</c:v>
                </c:pt>
                <c:pt idx="4">
                  <c:v>1.0</c:v>
                </c:pt>
                <c:pt idx="5">
                  <c:v>0.0</c:v>
                </c:pt>
                <c:pt idx="6">
                  <c:v>4.0</c:v>
                </c:pt>
                <c:pt idx="7">
                  <c:v>8.0</c:v>
                </c:pt>
                <c:pt idx="8">
                  <c:v>7.0</c:v>
                </c:pt>
                <c:pt idx="9">
                  <c:v>3.0</c:v>
                </c:pt>
              </c:numCache>
            </c:numRef>
          </c:xVal>
          <c:yVal>
            <c:numRef>
              <c:f>Sheet5!$D$3:$D$12</c:f>
              <c:numCache>
                <c:formatCode>General</c:formatCode>
                <c:ptCount val="10"/>
                <c:pt idx="0">
                  <c:v>82.0</c:v>
                </c:pt>
                <c:pt idx="1">
                  <c:v>98.0</c:v>
                </c:pt>
                <c:pt idx="2">
                  <c:v>76.0</c:v>
                </c:pt>
                <c:pt idx="3">
                  <c:v>68.0</c:v>
                </c:pt>
                <c:pt idx="4">
                  <c:v>84.0</c:v>
                </c:pt>
                <c:pt idx="5">
                  <c:v>99.0</c:v>
                </c:pt>
                <c:pt idx="6">
                  <c:v>67.0</c:v>
                </c:pt>
                <c:pt idx="7">
                  <c:v>58.0</c:v>
                </c:pt>
                <c:pt idx="8">
                  <c:v>50.0</c:v>
                </c:pt>
                <c:pt idx="9">
                  <c:v>78.0</c:v>
                </c:pt>
              </c:numCache>
            </c:numRef>
          </c:yVal>
          <c:smooth val="0"/>
        </c:ser>
        <c:dLbls>
          <c:showLegendKey val="0"/>
          <c:showVal val="0"/>
          <c:showCatName val="0"/>
          <c:showSerName val="0"/>
          <c:showPercent val="0"/>
          <c:showBubbleSize val="0"/>
        </c:dLbls>
        <c:axId val="-2138947128"/>
        <c:axId val="-2093486792"/>
      </c:scatterChart>
      <c:valAx>
        <c:axId val="-2138947128"/>
        <c:scaling>
          <c:orientation val="minMax"/>
          <c:max val="10.0"/>
        </c:scaling>
        <c:delete val="0"/>
        <c:axPos val="b"/>
        <c:title>
          <c:tx>
            <c:rich>
              <a:bodyPr/>
              <a:lstStyle/>
              <a:p>
                <a:pPr>
                  <a:defRPr/>
                </a:pPr>
                <a:r>
                  <a:rPr lang="en-US"/>
                  <a:t>Number of Absences</a:t>
                </a:r>
              </a:p>
            </c:rich>
          </c:tx>
          <c:layout/>
          <c:overlay val="0"/>
        </c:title>
        <c:numFmt formatCode="General" sourceLinked="1"/>
        <c:majorTickMark val="out"/>
        <c:minorTickMark val="none"/>
        <c:tickLblPos val="nextTo"/>
        <c:crossAx val="-2093486792"/>
        <c:crosses val="autoZero"/>
        <c:crossBetween val="midCat"/>
      </c:valAx>
      <c:valAx>
        <c:axId val="-2093486792"/>
        <c:scaling>
          <c:orientation val="minMax"/>
          <c:max val="100.0"/>
        </c:scaling>
        <c:delete val="0"/>
        <c:axPos val="l"/>
        <c:title>
          <c:tx>
            <c:rich>
              <a:bodyPr rot="-5400000" vert="horz"/>
              <a:lstStyle/>
              <a:p>
                <a:pPr>
                  <a:defRPr/>
                </a:pPr>
                <a:r>
                  <a:rPr lang="en-US"/>
                  <a:t>Exam Grade	</a:t>
                </a:r>
              </a:p>
            </c:rich>
          </c:tx>
          <c:layout/>
          <c:overlay val="0"/>
        </c:title>
        <c:numFmt formatCode="General" sourceLinked="1"/>
        <c:majorTickMark val="out"/>
        <c:minorTickMark val="none"/>
        <c:tickLblPos val="nextTo"/>
        <c:crossAx val="-2138947128"/>
        <c:crosses val="autoZero"/>
        <c:crossBetween val="midCat"/>
      </c:valAx>
      <c:spPr>
        <a:ln>
          <a:solidFill>
            <a:schemeClr val="tx1"/>
          </a:solidFill>
        </a:ln>
      </c:spPr>
    </c:plotArea>
    <c:plotVisOnly val="1"/>
    <c:dispBlanksAs val="gap"/>
    <c:showDLblsOverMax val="0"/>
  </c:chart>
  <c:spPr>
    <a:ln>
      <a:noFill/>
    </a:ln>
  </c:spPr>
  <c:txPr>
    <a:bodyPr/>
    <a:lstStyle/>
    <a:p>
      <a:pPr>
        <a:defRPr sz="1400">
          <a:latin typeface="Helvetica"/>
          <a:cs typeface="Helvetica"/>
        </a:defRPr>
      </a:pPr>
      <a:endParaRPr lang="en-US"/>
    </a:p>
  </c:tx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762000</xdr:colOff>
      <xdr:row>21</xdr:row>
      <xdr:rowOff>177800</xdr:rowOff>
    </xdr:from>
    <xdr:to>
      <xdr:col>18</xdr:col>
      <xdr:colOff>6350</xdr:colOff>
      <xdr:row>36</xdr:row>
      <xdr:rowOff>158750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749300</xdr:colOff>
      <xdr:row>21</xdr:row>
      <xdr:rowOff>101600</xdr:rowOff>
    </xdr:from>
    <xdr:to>
      <xdr:col>8</xdr:col>
      <xdr:colOff>336550</xdr:colOff>
      <xdr:row>36</xdr:row>
      <xdr:rowOff>82550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7"/>
  <sheetViews>
    <sheetView tabSelected="1" topLeftCell="A21" workbookViewId="0">
      <selection activeCell="N46" sqref="N46"/>
    </sheetView>
  </sheetViews>
  <sheetFormatPr baseColWidth="10" defaultRowHeight="20" x14ac:dyDescent="0"/>
  <cols>
    <col min="1" max="1" width="10.83203125" style="1"/>
    <col min="2" max="2" width="16.5" style="1" customWidth="1"/>
    <col min="3" max="4" width="14.6640625" style="1" customWidth="1"/>
    <col min="5" max="5" width="4.1640625" style="1" customWidth="1"/>
    <col min="6" max="6" width="4.5" style="1" customWidth="1"/>
    <col min="7" max="7" width="10.83203125" style="1"/>
    <col min="8" max="8" width="6" style="1" customWidth="1"/>
    <col min="9" max="9" width="17.5" style="1" customWidth="1"/>
    <col min="10" max="16384" width="10.83203125" style="1"/>
  </cols>
  <sheetData>
    <row r="1" spans="2:19" ht="60">
      <c r="C1" s="25" t="s">
        <v>2</v>
      </c>
      <c r="D1" s="25" t="s">
        <v>3</v>
      </c>
      <c r="I1" s="23" t="s">
        <v>25</v>
      </c>
    </row>
    <row r="2" spans="2:19" ht="20" customHeight="1">
      <c r="B2" s="4" t="s">
        <v>4</v>
      </c>
      <c r="C2" s="3" t="s">
        <v>0</v>
      </c>
      <c r="D2" s="3" t="s">
        <v>1</v>
      </c>
      <c r="E2" s="7"/>
      <c r="F2" s="7"/>
      <c r="G2" s="13" t="s">
        <v>6</v>
      </c>
      <c r="I2" s="13" t="s">
        <v>5</v>
      </c>
      <c r="J2" s="13" t="s">
        <v>21</v>
      </c>
      <c r="K2" s="13" t="s">
        <v>7</v>
      </c>
      <c r="L2" s="13" t="s">
        <v>8</v>
      </c>
      <c r="N2" s="24" t="s">
        <v>26</v>
      </c>
      <c r="O2" s="24"/>
      <c r="P2" s="24"/>
      <c r="Q2" s="24"/>
      <c r="R2" s="24"/>
      <c r="S2" s="24"/>
    </row>
    <row r="3" spans="2:19">
      <c r="B3" s="1" t="s">
        <v>9</v>
      </c>
      <c r="C3" s="2">
        <v>4</v>
      </c>
      <c r="D3" s="2">
        <v>82</v>
      </c>
      <c r="E3" s="2"/>
      <c r="F3" s="2"/>
      <c r="G3" s="12">
        <f>COUNT(C3:C12)</f>
        <v>10</v>
      </c>
      <c r="I3" s="12">
        <f>CORREL(C3:C12,D3:D12)</f>
        <v>-0.85111399416968847</v>
      </c>
      <c r="J3" s="1">
        <f>G3-2</f>
        <v>8</v>
      </c>
      <c r="K3" s="1">
        <f>I3/SQRT((1-I3^2)/J3)</f>
        <v>-4.5855264533437241</v>
      </c>
      <c r="L3" s="1">
        <f>TDIST(ABS(K3),J3,2)</f>
        <v>1.7890119253984879E-3</v>
      </c>
      <c r="N3" s="24"/>
      <c r="O3" s="24"/>
      <c r="P3" s="24"/>
      <c r="Q3" s="24"/>
      <c r="R3" s="24"/>
      <c r="S3" s="24"/>
    </row>
    <row r="4" spans="2:19">
      <c r="B4" s="1" t="s">
        <v>10</v>
      </c>
      <c r="C4" s="2">
        <v>2</v>
      </c>
      <c r="D4" s="2">
        <v>98</v>
      </c>
      <c r="E4" s="2"/>
      <c r="F4" s="2"/>
      <c r="N4" s="24"/>
      <c r="O4" s="24"/>
      <c r="P4" s="24"/>
      <c r="Q4" s="24"/>
      <c r="R4" s="24"/>
      <c r="S4" s="24"/>
    </row>
    <row r="5" spans="2:19">
      <c r="B5" s="1" t="s">
        <v>11</v>
      </c>
      <c r="C5" s="2">
        <v>2</v>
      </c>
      <c r="D5" s="2">
        <v>76</v>
      </c>
      <c r="E5" s="2"/>
      <c r="F5" s="2"/>
      <c r="N5" s="24"/>
      <c r="O5" s="24"/>
      <c r="P5" s="24"/>
      <c r="Q5" s="24"/>
      <c r="R5" s="24"/>
      <c r="S5" s="24"/>
    </row>
    <row r="6" spans="2:19">
      <c r="B6" s="1" t="s">
        <v>12</v>
      </c>
      <c r="C6" s="2">
        <v>3</v>
      </c>
      <c r="D6" s="2">
        <v>68</v>
      </c>
      <c r="E6" s="2"/>
      <c r="F6" s="7"/>
      <c r="G6" s="22"/>
      <c r="H6" s="17"/>
      <c r="N6" s="24"/>
      <c r="O6" s="24"/>
      <c r="P6" s="24"/>
      <c r="Q6" s="24"/>
      <c r="R6" s="24"/>
      <c r="S6" s="24"/>
    </row>
    <row r="7" spans="2:19">
      <c r="B7" s="1" t="s">
        <v>13</v>
      </c>
      <c r="C7" s="2">
        <v>1</v>
      </c>
      <c r="D7" s="2">
        <v>84</v>
      </c>
      <c r="E7" s="2"/>
      <c r="F7" s="7"/>
      <c r="G7" s="21"/>
      <c r="H7" s="17"/>
      <c r="N7" s="24"/>
      <c r="O7" s="24"/>
      <c r="P7" s="24"/>
      <c r="Q7" s="24"/>
      <c r="R7" s="24"/>
      <c r="S7" s="24"/>
    </row>
    <row r="8" spans="2:19">
      <c r="B8" s="1" t="s">
        <v>14</v>
      </c>
      <c r="C8" s="2">
        <v>0</v>
      </c>
      <c r="D8" s="2">
        <v>99</v>
      </c>
      <c r="E8" s="2"/>
      <c r="F8" s="7"/>
      <c r="G8" s="17"/>
      <c r="H8" s="17"/>
      <c r="N8" s="24"/>
      <c r="O8" s="24"/>
      <c r="P8" s="24"/>
      <c r="Q8" s="24"/>
      <c r="R8" s="24"/>
      <c r="S8" s="24"/>
    </row>
    <row r="9" spans="2:19">
      <c r="B9" s="1" t="s">
        <v>15</v>
      </c>
      <c r="C9" s="2">
        <v>4</v>
      </c>
      <c r="D9" s="2">
        <v>67</v>
      </c>
      <c r="E9" s="2"/>
      <c r="F9" s="2"/>
      <c r="N9" s="24"/>
      <c r="O9" s="24"/>
      <c r="P9" s="24"/>
      <c r="Q9" s="24"/>
      <c r="R9" s="24"/>
      <c r="S9" s="24"/>
    </row>
    <row r="10" spans="2:19">
      <c r="B10" s="1" t="s">
        <v>16</v>
      </c>
      <c r="C10" s="2">
        <v>8</v>
      </c>
      <c r="D10" s="2">
        <v>58</v>
      </c>
      <c r="E10" s="2"/>
      <c r="F10" s="2"/>
      <c r="N10" s="24"/>
      <c r="O10" s="24"/>
      <c r="P10" s="24"/>
      <c r="Q10" s="24"/>
      <c r="R10" s="24"/>
      <c r="S10" s="24"/>
    </row>
    <row r="11" spans="2:19">
      <c r="B11" s="1" t="s">
        <v>17</v>
      </c>
      <c r="C11" s="2">
        <v>7</v>
      </c>
      <c r="D11" s="2">
        <v>50</v>
      </c>
      <c r="E11" s="2"/>
      <c r="F11" s="2"/>
      <c r="N11" s="24"/>
      <c r="O11" s="24"/>
      <c r="P11" s="24"/>
      <c r="Q11" s="24"/>
      <c r="R11" s="24"/>
      <c r="S11" s="24"/>
    </row>
    <row r="12" spans="2:19">
      <c r="B12" s="4" t="s">
        <v>18</v>
      </c>
      <c r="C12" s="3">
        <v>3</v>
      </c>
      <c r="D12" s="3">
        <v>78</v>
      </c>
      <c r="E12" s="7"/>
      <c r="F12" s="7"/>
    </row>
    <row r="14" spans="2:19">
      <c r="B14" s="5" t="s">
        <v>19</v>
      </c>
      <c r="C14" s="10">
        <f>AVERAGE(C3:C12)</f>
        <v>3.4</v>
      </c>
      <c r="D14" s="10">
        <f>AVERAGE(D3:D12)</f>
        <v>76</v>
      </c>
      <c r="E14" s="9"/>
      <c r="F14" s="9"/>
      <c r="G14" s="17"/>
      <c r="H14" s="17"/>
      <c r="I14" s="17"/>
      <c r="J14" s="17"/>
      <c r="K14" s="17"/>
      <c r="L14" s="17"/>
    </row>
    <row r="15" spans="2:19">
      <c r="B15" s="5" t="s">
        <v>20</v>
      </c>
      <c r="C15" s="11">
        <f>STDEVP(C3:C12)</f>
        <v>2.3748684174075834</v>
      </c>
      <c r="D15" s="11">
        <f>STDEVP(D3:D12)</f>
        <v>15.039946808416577</v>
      </c>
      <c r="E15" s="9"/>
      <c r="F15" s="9"/>
      <c r="G15" s="17"/>
      <c r="H15" s="17"/>
      <c r="I15" s="17"/>
      <c r="J15" s="17"/>
      <c r="K15" s="14" t="s">
        <v>24</v>
      </c>
      <c r="L15" s="15"/>
      <c r="M15" s="15"/>
      <c r="N15" s="15"/>
      <c r="O15" s="15"/>
      <c r="P15" s="15"/>
      <c r="Q15" s="15"/>
      <c r="R15" s="15"/>
      <c r="S15" s="16"/>
    </row>
    <row r="16" spans="2:19">
      <c r="G16" s="17"/>
      <c r="J16" s="17"/>
      <c r="K16" s="6"/>
      <c r="L16" s="17"/>
      <c r="M16" s="17"/>
      <c r="N16" s="17"/>
      <c r="O16" s="17"/>
      <c r="P16" s="17"/>
      <c r="Q16" s="17"/>
      <c r="R16" s="17"/>
      <c r="S16" s="18"/>
    </row>
    <row r="17" spans="2:19">
      <c r="G17" s="17"/>
      <c r="H17" s="17"/>
      <c r="I17" s="17"/>
      <c r="J17" s="17"/>
      <c r="K17" s="6"/>
      <c r="L17" s="17"/>
      <c r="M17" s="17"/>
      <c r="N17" s="17"/>
      <c r="O17" s="26" t="s">
        <v>27</v>
      </c>
      <c r="P17" s="26" t="s">
        <v>21</v>
      </c>
      <c r="Q17" s="26" t="s">
        <v>7</v>
      </c>
      <c r="R17" s="26" t="s">
        <v>8</v>
      </c>
      <c r="S17" s="18"/>
    </row>
    <row r="18" spans="2:19">
      <c r="G18" s="17"/>
      <c r="H18" s="17"/>
      <c r="J18" s="21"/>
      <c r="K18" s="6"/>
      <c r="L18" s="17"/>
      <c r="M18" s="19" t="s">
        <v>22</v>
      </c>
      <c r="N18" s="17">
        <f>INTERCEPT(D3:D12,C3:C12)</f>
        <v>94.326241134751783</v>
      </c>
      <c r="O18" s="17"/>
      <c r="P18" s="17"/>
      <c r="Q18" s="17"/>
      <c r="R18" s="17"/>
      <c r="S18" s="18"/>
    </row>
    <row r="19" spans="2:19">
      <c r="G19" s="17"/>
      <c r="H19" s="17"/>
      <c r="J19" s="21"/>
      <c r="K19" s="6"/>
      <c r="L19" s="17"/>
      <c r="M19" s="19" t="s">
        <v>23</v>
      </c>
      <c r="N19" s="17">
        <f>SLOPE(D3:D12,C3:C12)</f>
        <v>-5.3900709219858172</v>
      </c>
      <c r="O19" s="17">
        <f>INDEX(LINEST(D3:D12,C3:C12,TRUE,TRUE),2)</f>
        <v>1.1754530208969636</v>
      </c>
      <c r="P19" s="17">
        <f>COUNT(C3:C12)-2</f>
        <v>8</v>
      </c>
      <c r="Q19" s="17">
        <f>N19/O19</f>
        <v>-4.5855264533437214</v>
      </c>
      <c r="R19" s="1">
        <f>TDIST(ABS(Q19),P19,2)</f>
        <v>1.7890119253984929E-3</v>
      </c>
      <c r="S19" s="18"/>
    </row>
    <row r="20" spans="2:19">
      <c r="B20" s="1" t="s">
        <v>28</v>
      </c>
      <c r="G20" s="17"/>
      <c r="H20" s="17"/>
      <c r="I20" s="17"/>
      <c r="J20" s="17"/>
      <c r="K20" s="6"/>
      <c r="L20" s="17"/>
      <c r="M20" s="17"/>
      <c r="N20" s="17"/>
      <c r="O20" s="17"/>
      <c r="P20" s="17"/>
      <c r="Q20" s="17"/>
      <c r="R20" s="17"/>
      <c r="S20" s="18"/>
    </row>
    <row r="21" spans="2:19">
      <c r="B21" s="1" t="s">
        <v>29</v>
      </c>
      <c r="G21" s="17"/>
      <c r="H21" s="17"/>
      <c r="I21" s="17"/>
      <c r="J21" s="17"/>
      <c r="K21" s="6"/>
      <c r="L21" s="17" t="s">
        <v>30</v>
      </c>
      <c r="M21" s="17"/>
      <c r="N21" s="17"/>
      <c r="O21" s="17"/>
      <c r="P21" s="17"/>
      <c r="Q21" s="17"/>
      <c r="R21" s="17"/>
      <c r="S21" s="18"/>
    </row>
    <row r="22" spans="2:19">
      <c r="K22" s="6"/>
      <c r="L22" s="17"/>
      <c r="M22" s="17"/>
      <c r="N22" s="17"/>
      <c r="O22" s="17"/>
      <c r="P22" s="17"/>
      <c r="Q22" s="17"/>
      <c r="R22" s="17"/>
      <c r="S22" s="18"/>
    </row>
    <row r="23" spans="2:19">
      <c r="K23" s="6"/>
      <c r="L23" s="17"/>
      <c r="M23" s="17"/>
      <c r="N23" s="17"/>
      <c r="O23" s="17"/>
      <c r="P23" s="17"/>
      <c r="Q23" s="17"/>
      <c r="R23" s="17"/>
      <c r="S23" s="18"/>
    </row>
    <row r="24" spans="2:19">
      <c r="K24" s="6"/>
      <c r="L24" s="17"/>
      <c r="M24" s="17"/>
      <c r="N24" s="17"/>
      <c r="O24" s="17"/>
      <c r="P24" s="17"/>
      <c r="Q24" s="17"/>
      <c r="R24" s="17"/>
      <c r="S24" s="18"/>
    </row>
    <row r="25" spans="2:19">
      <c r="K25" s="6"/>
      <c r="L25" s="17"/>
      <c r="M25" s="17"/>
      <c r="N25" s="17"/>
      <c r="O25" s="17"/>
      <c r="P25" s="17"/>
      <c r="Q25" s="17"/>
      <c r="R25" s="17"/>
      <c r="S25" s="18"/>
    </row>
    <row r="26" spans="2:19">
      <c r="K26" s="6"/>
      <c r="L26" s="17"/>
      <c r="M26" s="17"/>
      <c r="N26" s="17"/>
      <c r="O26" s="17"/>
      <c r="P26" s="17"/>
      <c r="Q26" s="17"/>
      <c r="R26" s="17"/>
      <c r="S26" s="18"/>
    </row>
    <row r="27" spans="2:19">
      <c r="K27" s="6"/>
      <c r="L27" s="17"/>
      <c r="M27" s="17"/>
      <c r="N27" s="17"/>
      <c r="O27" s="17"/>
      <c r="P27" s="17"/>
      <c r="Q27" s="17"/>
      <c r="R27" s="17"/>
      <c r="S27" s="18"/>
    </row>
    <row r="28" spans="2:19">
      <c r="K28" s="6"/>
      <c r="L28" s="17"/>
      <c r="M28" s="17"/>
      <c r="N28" s="17"/>
      <c r="O28" s="17"/>
      <c r="P28" s="17"/>
      <c r="Q28" s="17"/>
      <c r="R28" s="17"/>
      <c r="S28" s="18"/>
    </row>
    <row r="29" spans="2:19">
      <c r="K29" s="6"/>
      <c r="L29" s="17"/>
      <c r="M29" s="17"/>
      <c r="N29" s="17"/>
      <c r="O29" s="17"/>
      <c r="P29" s="17"/>
      <c r="Q29" s="17"/>
      <c r="R29" s="17"/>
      <c r="S29" s="18"/>
    </row>
    <row r="30" spans="2:19">
      <c r="K30" s="6"/>
      <c r="L30" s="17"/>
      <c r="M30" s="17"/>
      <c r="N30" s="17"/>
      <c r="O30" s="17"/>
      <c r="P30" s="17"/>
      <c r="Q30" s="17"/>
      <c r="R30" s="17"/>
      <c r="S30" s="18"/>
    </row>
    <row r="31" spans="2:19">
      <c r="K31" s="6"/>
      <c r="L31" s="17"/>
      <c r="M31" s="17"/>
      <c r="N31" s="17"/>
      <c r="O31" s="17"/>
      <c r="P31" s="17"/>
      <c r="Q31" s="17"/>
      <c r="R31" s="17"/>
      <c r="S31" s="18"/>
    </row>
    <row r="32" spans="2:19">
      <c r="K32" s="6"/>
      <c r="L32" s="17"/>
      <c r="M32" s="17"/>
      <c r="N32" s="17"/>
      <c r="O32" s="17"/>
      <c r="P32" s="17"/>
      <c r="Q32" s="17"/>
      <c r="R32" s="17"/>
      <c r="S32" s="18"/>
    </row>
    <row r="33" spans="11:19">
      <c r="K33" s="6"/>
      <c r="L33" s="17"/>
      <c r="M33" s="17"/>
      <c r="N33" s="17"/>
      <c r="O33" s="17"/>
      <c r="P33" s="17"/>
      <c r="Q33" s="17"/>
      <c r="R33" s="17"/>
      <c r="S33" s="18"/>
    </row>
    <row r="34" spans="11:19">
      <c r="K34" s="6"/>
      <c r="L34" s="17"/>
      <c r="M34" s="17"/>
      <c r="N34" s="17"/>
      <c r="O34" s="17"/>
      <c r="P34" s="17"/>
      <c r="Q34" s="17"/>
      <c r="R34" s="17"/>
      <c r="S34" s="18"/>
    </row>
    <row r="35" spans="11:19">
      <c r="K35" s="6"/>
      <c r="L35" s="17"/>
      <c r="M35" s="17"/>
      <c r="N35" s="17"/>
      <c r="O35" s="17"/>
      <c r="P35" s="17"/>
      <c r="Q35" s="17"/>
      <c r="R35" s="17"/>
      <c r="S35" s="18"/>
    </row>
    <row r="36" spans="11:19">
      <c r="K36" s="6"/>
      <c r="L36" s="17"/>
      <c r="M36" s="17"/>
      <c r="N36" s="17"/>
      <c r="O36" s="17"/>
      <c r="P36" s="17"/>
      <c r="Q36" s="17"/>
      <c r="R36" s="17"/>
      <c r="S36" s="18"/>
    </row>
    <row r="37" spans="11:19">
      <c r="K37" s="6"/>
      <c r="L37" s="17"/>
      <c r="M37" s="17"/>
      <c r="N37" s="17"/>
      <c r="O37" s="17"/>
      <c r="P37" s="17"/>
      <c r="Q37" s="17"/>
      <c r="R37" s="17"/>
      <c r="S37" s="18"/>
    </row>
    <row r="38" spans="11:19">
      <c r="K38" s="6"/>
      <c r="L38" s="17"/>
      <c r="M38" s="17"/>
      <c r="N38" s="17"/>
      <c r="O38" s="17"/>
      <c r="P38" s="17"/>
      <c r="Q38" s="17"/>
      <c r="R38" s="17"/>
      <c r="S38" s="18"/>
    </row>
    <row r="39" spans="11:19">
      <c r="K39" s="8"/>
      <c r="L39" s="4"/>
      <c r="M39" s="4"/>
      <c r="N39" s="4"/>
      <c r="O39" s="4"/>
      <c r="P39" s="4"/>
      <c r="Q39" s="4"/>
      <c r="R39" s="4"/>
      <c r="S39" s="20"/>
    </row>
    <row r="41" spans="11:19">
      <c r="K41" s="1" t="s">
        <v>33</v>
      </c>
    </row>
    <row r="42" spans="11:19">
      <c r="L42" s="1" t="s">
        <v>31</v>
      </c>
      <c r="M42" s="1" t="s">
        <v>32</v>
      </c>
    </row>
    <row r="43" spans="11:19">
      <c r="K43" s="1" t="s">
        <v>38</v>
      </c>
      <c r="L43" s="1">
        <f t="array" ref="L43:M47">LINEST(D3:D12,C3:C12,TRUE,TRUE)</f>
        <v>-5.3900709219858154</v>
      </c>
      <c r="M43" s="1">
        <v>94.326241134751768</v>
      </c>
      <c r="N43" s="1" t="s">
        <v>39</v>
      </c>
    </row>
    <row r="44" spans="11:19">
      <c r="K44" s="1" t="s">
        <v>40</v>
      </c>
      <c r="L44" s="1">
        <v>1.1754530208969636</v>
      </c>
      <c r="M44" s="1">
        <v>4.8749425262843573</v>
      </c>
      <c r="N44" s="1" t="s">
        <v>41</v>
      </c>
    </row>
    <row r="45" spans="11:19">
      <c r="K45" s="1" t="s">
        <v>36</v>
      </c>
      <c r="L45" s="1">
        <v>0.72439503107148029</v>
      </c>
      <c r="M45" s="1">
        <v>8.8276443610138138</v>
      </c>
      <c r="N45" s="1" t="s">
        <v>42</v>
      </c>
    </row>
    <row r="46" spans="11:19">
      <c r="K46" s="1" t="s">
        <v>34</v>
      </c>
      <c r="L46" s="1">
        <v>21.027052854315045</v>
      </c>
      <c r="M46" s="1">
        <v>8</v>
      </c>
      <c r="N46" s="1" t="s">
        <v>21</v>
      </c>
    </row>
    <row r="47" spans="11:19">
      <c r="K47" s="1" t="s">
        <v>37</v>
      </c>
      <c r="L47" s="1">
        <v>1638.5815602836883</v>
      </c>
      <c r="M47" s="1">
        <v>623.41843971631181</v>
      </c>
      <c r="N47" s="1" t="s">
        <v>35</v>
      </c>
    </row>
  </sheetData>
  <mergeCells count="1">
    <mergeCell ref="N2:S11"/>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Sheet5</vt:lpstr>
    </vt:vector>
  </TitlesOfParts>
  <Company>Fontbonne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Finley</dc:creator>
  <cp:lastModifiedBy>Jason Finley</cp:lastModifiedBy>
  <dcterms:created xsi:type="dcterms:W3CDTF">2015-09-16T19:07:10Z</dcterms:created>
  <dcterms:modified xsi:type="dcterms:W3CDTF">2016-04-04T20:48:20Z</dcterms:modified>
</cp:coreProperties>
</file>